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\Downloads\"/>
    </mc:Choice>
  </mc:AlternateContent>
  <xr:revisionPtr revIDLastSave="0" documentId="13_ncr:1_{E247CE87-3C83-4C10-81BC-DC8FCDBB67C9}" xr6:coauthVersionLast="47" xr6:coauthVersionMax="47" xr10:uidLastSave="{00000000-0000-0000-0000-000000000000}"/>
  <bookViews>
    <workbookView xWindow="-120" yWindow="-120" windowWidth="21840" windowHeight="13140" xr2:uid="{19EFC57C-AE45-4363-91D9-334930E03A4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1" i="1"/>
  <c r="I22" i="1"/>
  <c r="I23" i="1"/>
  <c r="I24" i="1"/>
  <c r="I25" i="1"/>
  <c r="I26" i="1"/>
  <c r="I27" i="1"/>
  <c r="I28" i="1"/>
  <c r="I29" i="1"/>
  <c r="I30" i="1"/>
  <c r="I31" i="1"/>
  <c r="E31" i="1" s="1"/>
  <c r="I18" i="1"/>
  <c r="I19" i="1"/>
  <c r="I35" i="1" l="1"/>
  <c r="G74" i="1"/>
  <c r="I41" i="1"/>
  <c r="H74" i="1"/>
  <c r="F74" i="1"/>
  <c r="E74" i="1"/>
  <c r="I37" i="1"/>
  <c r="I34" i="1"/>
  <c r="F32" i="1"/>
  <c r="G32" i="1"/>
  <c r="H32" i="1"/>
  <c r="I3" i="1"/>
  <c r="E32" i="1" s="1"/>
  <c r="I32" i="1" l="1"/>
  <c r="I36" i="1"/>
  <c r="I74" i="1"/>
  <c r="I76" i="1" l="1"/>
</calcChain>
</file>

<file path=xl/sharedStrings.xml><?xml version="1.0" encoding="utf-8"?>
<sst xmlns="http://schemas.openxmlformats.org/spreadsheetml/2006/main" count="153" uniqueCount="89">
  <si>
    <t xml:space="preserve">Paragraf </t>
  </si>
  <si>
    <t>Poplatek ze psů</t>
  </si>
  <si>
    <t xml:space="preserve"> </t>
  </si>
  <si>
    <t xml:space="preserve">Pronájem pozemků, prodej </t>
  </si>
  <si>
    <t xml:space="preserve">Činnost místní správy </t>
  </si>
  <si>
    <t xml:space="preserve">  </t>
  </si>
  <si>
    <t xml:space="preserve">Z toho: </t>
  </si>
  <si>
    <t xml:space="preserve">Daňové příjmy (třída položek 1)  </t>
  </si>
  <si>
    <t xml:space="preserve">Běžné dotace (třída položek 4)  </t>
  </si>
  <si>
    <t xml:space="preserve">Nedaňové nekapitálové příjmy (třída položek 2)  </t>
  </si>
  <si>
    <t xml:space="preserve">Nedaňové nekapitálové příjmy (třída položek 3) </t>
  </si>
  <si>
    <t xml:space="preserve">  Rozpočtové příjmy            </t>
  </si>
  <si>
    <t xml:space="preserve">  Popis  </t>
  </si>
  <si>
    <t xml:space="preserve">Položka  </t>
  </si>
  <si>
    <t xml:space="preserve">Popis  </t>
  </si>
  <si>
    <t xml:space="preserve">   </t>
  </si>
  <si>
    <t xml:space="preserve">Daň z příjmů fyzických osob ze závislé činnosti  </t>
  </si>
  <si>
    <t xml:space="preserve">Daň z příjmů fyzických osob ze samostatné výdělečné činnosti  </t>
  </si>
  <si>
    <t xml:space="preserve">Daň z příjmů fyzických osob z kapitálových výnosů  </t>
  </si>
  <si>
    <t xml:space="preserve">Daň z příjmů právnických osob  </t>
  </si>
  <si>
    <t xml:space="preserve">Daň z příjmů právnických osob za obce  </t>
  </si>
  <si>
    <t xml:space="preserve">Daň z přidané hodnoty  </t>
  </si>
  <si>
    <t xml:space="preserve">Odvody za odnětí půdy – ZPF  </t>
  </si>
  <si>
    <t xml:space="preserve">Poplatek za provoz systému likvidace komunálního odpadu  </t>
  </si>
  <si>
    <t xml:space="preserve">Poplatek za užívání veřejného prostranství  </t>
  </si>
  <si>
    <t xml:space="preserve">Správní poplatky  </t>
  </si>
  <si>
    <t xml:space="preserve">Daň z hazardních her  </t>
  </si>
  <si>
    <t xml:space="preserve">Daň z nemovitých věcí  </t>
  </si>
  <si>
    <t xml:space="preserve">Neinv.přijaté transf.z VPS SR </t>
  </si>
  <si>
    <t xml:space="preserve">Neinvest. transfery ze stát. rozpočtu – souhrnný dotační vztah  </t>
  </si>
  <si>
    <t xml:space="preserve">Příjmy z pronájmu pozemků  </t>
  </si>
  <si>
    <t xml:space="preserve">Silnice  </t>
  </si>
  <si>
    <t xml:space="preserve">Příjmy z poskytovaných služeb a výrobků  </t>
  </si>
  <si>
    <t xml:space="preserve">Činnosti knihovnické  </t>
  </si>
  <si>
    <t xml:space="preserve">Ostatní záležitosti. kultury  </t>
  </si>
  <si>
    <t xml:space="preserve">Komun.služby a úz.rozvoj j.n. </t>
  </si>
  <si>
    <t xml:space="preserve">Sběr a svoz komunál odpadů  </t>
  </si>
  <si>
    <t xml:space="preserve">Využ. a znešk. kom. odpadů  </t>
  </si>
  <si>
    <t xml:space="preserve">Přijaté nekapitálové příspěvky, náhrady  </t>
  </si>
  <si>
    <t xml:space="preserve">PO - dobrovolná část </t>
  </si>
  <si>
    <t xml:space="preserve">Příjmy a výdaje z fin.operací  </t>
  </si>
  <si>
    <t xml:space="preserve">Příjmy z úroků (část)  </t>
  </si>
  <si>
    <t xml:space="preserve">Finanční vypořádání minul.let </t>
  </si>
  <si>
    <t xml:space="preserve">Celkem  </t>
  </si>
  <si>
    <t xml:space="preserve">Silnice   </t>
  </si>
  <si>
    <t xml:space="preserve">Dopravní obslužnost  </t>
  </si>
  <si>
    <t xml:space="preserve">Pitná voda – infrastruktura   </t>
  </si>
  <si>
    <t xml:space="preserve">Odvádění a čištění odpadních vod, nakládání s kaly   </t>
  </si>
  <si>
    <t xml:space="preserve">Úpravy drobných vodních toků   </t>
  </si>
  <si>
    <t xml:space="preserve">Předškolní zařízení   </t>
  </si>
  <si>
    <t xml:space="preserve">Činnosti knihovnické   </t>
  </si>
  <si>
    <t xml:space="preserve">Ostatní záležitosti kultury   </t>
  </si>
  <si>
    <t xml:space="preserve">Ostatní záležitosti kultury, církví a sdělovacích prostředků   </t>
  </si>
  <si>
    <t xml:space="preserve">Sportovní zařízení v majetku obce   </t>
  </si>
  <si>
    <t xml:space="preserve">Využití volného času dětí a mládeže   </t>
  </si>
  <si>
    <t xml:space="preserve">Nebytové hospodářství   </t>
  </si>
  <si>
    <t xml:space="preserve">Veřejné osvětlení    </t>
  </si>
  <si>
    <t xml:space="preserve">Územní plánování   </t>
  </si>
  <si>
    <t xml:space="preserve">Komunální služby a územní rozvoj jinde nezařazené  </t>
  </si>
  <si>
    <t xml:space="preserve">Sběr a svoz nebezpečného odpadu   </t>
  </si>
  <si>
    <t xml:space="preserve">Sběr a svoz komunálního odpadu   </t>
  </si>
  <si>
    <t xml:space="preserve">Využívání a zneškodňování komunálních odpadů   </t>
  </si>
  <si>
    <t xml:space="preserve">Péče o vzhled obce a veřejnou zeleň   </t>
  </si>
  <si>
    <t xml:space="preserve">Ostatní sociální péče a pomoc rodině, manželství   </t>
  </si>
  <si>
    <t xml:space="preserve">Ostatní sociální péče a pomoc ostatním skupinám obyvatel  </t>
  </si>
  <si>
    <t xml:space="preserve">Ochrana obyvatelstva  </t>
  </si>
  <si>
    <t xml:space="preserve">PO – dobrovolná část   </t>
  </si>
  <si>
    <t xml:space="preserve">Zastupitelstvo obce   </t>
  </si>
  <si>
    <t xml:space="preserve">Činnost místní správy   </t>
  </si>
  <si>
    <t xml:space="preserve">Obecné příjmy a výdaje z finančních operací   </t>
  </si>
  <si>
    <t xml:space="preserve">Pojištění funkčně nespecifikované  </t>
  </si>
  <si>
    <t xml:space="preserve">Převody vlastním fondům v rozpočtech územní úrovně </t>
  </si>
  <si>
    <t xml:space="preserve">Ostatní finanční operace   </t>
  </si>
  <si>
    <t xml:space="preserve">Ostatní činnosti jinde nezařazené  </t>
  </si>
  <si>
    <t xml:space="preserve">Saldo                                                                                                                                                                           </t>
  </si>
  <si>
    <t>Rozpočtové výdaje</t>
  </si>
  <si>
    <t>Krizová opatření</t>
  </si>
  <si>
    <t>Volby do Parlamentu</t>
  </si>
  <si>
    <t>Volby do zastupitelstev</t>
  </si>
  <si>
    <t>2021
Schválený
rozpočet</t>
  </si>
  <si>
    <t>2021
skutečnost k
31.10.2021</t>
  </si>
  <si>
    <t>Návrh
2022
kapitálové</t>
  </si>
  <si>
    <t>Návrh
2022
běžné</t>
  </si>
  <si>
    <t>Návrh
rozpočtu 2022
celkem</t>
  </si>
  <si>
    <t>Dar</t>
  </si>
  <si>
    <t xml:space="preserve">Ostatní neinv. transf. ze státního rozpočtu </t>
  </si>
  <si>
    <t>Investiční přijaté transfery od krajů</t>
  </si>
  <si>
    <t>Dotace ze státních fondů</t>
  </si>
  <si>
    <t>Návrh rozpočtu
2022
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</si>
</sst>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Alignment="1">
      <alignment horizontal="right"/>
    </xf>
    <xf numFmtId="3" fontId="0" fillId="0" borderId="0" xfId="0" applyNumberFormat="1" applyFill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84D1-4116-4D66-9B44-4F26640A77AE}">
  <dimension ref="A1:K77"/>
  <sheetViews>
    <sheetView tabSelected="1" zoomScale="90" zoomScaleNormal="90" workbookViewId="0">
      <selection activeCell="J43" sqref="J43"/>
    </sheetView>
  </sheetViews>
  <sheetFormatPr defaultRowHeight="15" x14ac:dyDescent="0.25"/>
  <cols>
    <col min="1" max="1" width="8.5703125" style="2" customWidth="1"/>
    <col min="2" max="2" width="52.28515625" customWidth="1"/>
    <col min="3" max="3" width="8.42578125" bestFit="1" customWidth="1"/>
    <col min="4" max="4" width="55.28515625" customWidth="1"/>
    <col min="5" max="9" width="13.28515625" customWidth="1"/>
  </cols>
  <sheetData>
    <row r="1" spans="1:9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spans="1:9" ht="45" x14ac:dyDescent="0.25">
      <c r="A2" s="5" t="s">
        <v>0</v>
      </c>
      <c r="B2" s="5" t="s">
        <v>12</v>
      </c>
      <c r="C2" s="5" t="s">
        <v>13</v>
      </c>
      <c r="D2" s="5" t="s">
        <v>14</v>
      </c>
      <c r="E2" s="6" t="s">
        <v>79</v>
      </c>
      <c r="F2" s="6" t="s">
        <v>80</v>
      </c>
      <c r="G2" s="6" t="s">
        <v>81</v>
      </c>
      <c r="H2" s="6" t="s">
        <v>82</v>
      </c>
      <c r="I2" s="6" t="s">
        <v>83</v>
      </c>
    </row>
    <row r="3" spans="1:9" x14ac:dyDescent="0.25">
      <c r="A3" s="7">
        <v>0</v>
      </c>
      <c r="B3" s="8" t="s">
        <v>15</v>
      </c>
      <c r="C3" s="8">
        <v>1111</v>
      </c>
      <c r="D3" s="8" t="s">
        <v>16</v>
      </c>
      <c r="E3" s="9">
        <v>900000</v>
      </c>
      <c r="F3" s="10">
        <v>632854.81000000006</v>
      </c>
      <c r="G3" s="9">
        <v>0</v>
      </c>
      <c r="H3" s="9">
        <v>760000</v>
      </c>
      <c r="I3" s="9">
        <f>G3+H3</f>
        <v>760000</v>
      </c>
    </row>
    <row r="4" spans="1:9" x14ac:dyDescent="0.25">
      <c r="A4" s="7">
        <v>0</v>
      </c>
      <c r="B4" s="8" t="s">
        <v>15</v>
      </c>
      <c r="C4" s="8">
        <v>1112</v>
      </c>
      <c r="D4" s="8" t="s">
        <v>17</v>
      </c>
      <c r="E4" s="9">
        <v>10000</v>
      </c>
      <c r="F4" s="10">
        <v>32123.21</v>
      </c>
      <c r="G4" s="9">
        <v>0</v>
      </c>
      <c r="H4" s="9">
        <v>40000</v>
      </c>
      <c r="I4" s="9">
        <f t="shared" ref="I4:I31" si="0">G4+H4</f>
        <v>40000</v>
      </c>
    </row>
    <row r="5" spans="1:9" x14ac:dyDescent="0.25">
      <c r="A5" s="7">
        <v>0</v>
      </c>
      <c r="B5" s="8" t="s">
        <v>15</v>
      </c>
      <c r="C5" s="8">
        <v>1113</v>
      </c>
      <c r="D5" s="8" t="s">
        <v>18</v>
      </c>
      <c r="E5" s="9">
        <v>90000</v>
      </c>
      <c r="F5" s="10">
        <v>112043.62</v>
      </c>
      <c r="G5" s="9">
        <v>0</v>
      </c>
      <c r="H5" s="9">
        <v>135000</v>
      </c>
      <c r="I5" s="9">
        <f t="shared" si="0"/>
        <v>135000</v>
      </c>
    </row>
    <row r="6" spans="1:9" x14ac:dyDescent="0.25">
      <c r="A6" s="7">
        <v>0</v>
      </c>
      <c r="B6" s="8" t="s">
        <v>15</v>
      </c>
      <c r="C6" s="8">
        <v>1121</v>
      </c>
      <c r="D6" s="8" t="s">
        <v>19</v>
      </c>
      <c r="E6" s="9">
        <v>670000</v>
      </c>
      <c r="F6" s="10">
        <v>931903.83</v>
      </c>
      <c r="G6" s="9">
        <v>0</v>
      </c>
      <c r="H6" s="9">
        <v>1120000</v>
      </c>
      <c r="I6" s="9">
        <f t="shared" si="0"/>
        <v>1120000</v>
      </c>
    </row>
    <row r="7" spans="1:9" x14ac:dyDescent="0.25">
      <c r="A7" s="7">
        <v>0</v>
      </c>
      <c r="B7" s="8" t="s">
        <v>15</v>
      </c>
      <c r="C7" s="8">
        <v>1122</v>
      </c>
      <c r="D7" s="8" t="s">
        <v>20</v>
      </c>
      <c r="E7" s="9">
        <v>15000</v>
      </c>
      <c r="F7" s="10">
        <v>0</v>
      </c>
      <c r="G7" s="9">
        <v>0</v>
      </c>
      <c r="H7" s="9">
        <v>40000</v>
      </c>
      <c r="I7" s="9">
        <f t="shared" si="0"/>
        <v>40000</v>
      </c>
    </row>
    <row r="8" spans="1:9" x14ac:dyDescent="0.25">
      <c r="A8" s="7">
        <v>0</v>
      </c>
      <c r="B8" s="8" t="s">
        <v>15</v>
      </c>
      <c r="C8" s="8">
        <v>1211</v>
      </c>
      <c r="D8" s="8" t="s">
        <v>21</v>
      </c>
      <c r="E8" s="9">
        <v>1850000</v>
      </c>
      <c r="F8" s="10">
        <v>1988292.67</v>
      </c>
      <c r="G8" s="9">
        <v>0</v>
      </c>
      <c r="H8" s="9">
        <v>2400000</v>
      </c>
      <c r="I8" s="9">
        <f t="shared" si="0"/>
        <v>2400000</v>
      </c>
    </row>
    <row r="9" spans="1:9" x14ac:dyDescent="0.25">
      <c r="A9" s="7">
        <v>0</v>
      </c>
      <c r="B9" s="8" t="s">
        <v>5</v>
      </c>
      <c r="C9" s="8">
        <v>1334</v>
      </c>
      <c r="D9" s="8" t="s">
        <v>22</v>
      </c>
      <c r="E9" s="9">
        <v>1000</v>
      </c>
      <c r="F9" s="10">
        <v>4770.3</v>
      </c>
      <c r="G9" s="9">
        <v>0</v>
      </c>
      <c r="H9" s="9">
        <v>1000</v>
      </c>
      <c r="I9" s="9">
        <f t="shared" si="0"/>
        <v>1000</v>
      </c>
    </row>
    <row r="10" spans="1:9" x14ac:dyDescent="0.25">
      <c r="A10" s="7">
        <v>0</v>
      </c>
      <c r="B10" s="8" t="s">
        <v>15</v>
      </c>
      <c r="C10" s="8">
        <v>1340</v>
      </c>
      <c r="D10" s="8" t="s">
        <v>23</v>
      </c>
      <c r="E10" s="9">
        <v>260000</v>
      </c>
      <c r="F10" s="10">
        <v>250907</v>
      </c>
      <c r="G10" s="9">
        <v>0</v>
      </c>
      <c r="H10" s="9">
        <v>400000</v>
      </c>
      <c r="I10" s="9">
        <f t="shared" si="0"/>
        <v>400000</v>
      </c>
    </row>
    <row r="11" spans="1:9" x14ac:dyDescent="0.25">
      <c r="A11" s="7">
        <v>0</v>
      </c>
      <c r="B11" s="8" t="s">
        <v>15</v>
      </c>
      <c r="C11" s="8">
        <v>1341</v>
      </c>
      <c r="D11" s="8" t="s">
        <v>1</v>
      </c>
      <c r="E11" s="9">
        <v>0</v>
      </c>
      <c r="F11" s="10">
        <v>0</v>
      </c>
      <c r="G11" s="9">
        <v>0</v>
      </c>
      <c r="H11" s="9">
        <v>0</v>
      </c>
      <c r="I11" s="9">
        <f t="shared" si="0"/>
        <v>0</v>
      </c>
    </row>
    <row r="12" spans="1:9" x14ac:dyDescent="0.25">
      <c r="A12" s="7">
        <v>0</v>
      </c>
      <c r="B12" s="8" t="s">
        <v>15</v>
      </c>
      <c r="C12" s="8">
        <v>1343</v>
      </c>
      <c r="D12" s="8" t="s">
        <v>24</v>
      </c>
      <c r="E12" s="9">
        <v>1000</v>
      </c>
      <c r="F12" s="10">
        <v>0</v>
      </c>
      <c r="G12" s="9">
        <v>0</v>
      </c>
      <c r="H12" s="9">
        <v>1000</v>
      </c>
      <c r="I12" s="9">
        <f t="shared" si="0"/>
        <v>1000</v>
      </c>
    </row>
    <row r="13" spans="1:9" x14ac:dyDescent="0.25">
      <c r="A13" s="7">
        <v>0</v>
      </c>
      <c r="B13" s="8" t="s">
        <v>15</v>
      </c>
      <c r="C13" s="8">
        <v>1361</v>
      </c>
      <c r="D13" s="8" t="s">
        <v>25</v>
      </c>
      <c r="E13" s="9">
        <v>1000</v>
      </c>
      <c r="F13" s="10">
        <v>350</v>
      </c>
      <c r="G13" s="9">
        <v>0</v>
      </c>
      <c r="H13" s="9">
        <v>1000</v>
      </c>
      <c r="I13" s="9">
        <f t="shared" si="0"/>
        <v>1000</v>
      </c>
    </row>
    <row r="14" spans="1:9" x14ac:dyDescent="0.25">
      <c r="A14" s="7">
        <v>0</v>
      </c>
      <c r="B14" s="8" t="s">
        <v>15</v>
      </c>
      <c r="C14" s="8">
        <v>1381</v>
      </c>
      <c r="D14" s="8" t="s">
        <v>26</v>
      </c>
      <c r="E14" s="9">
        <v>25000</v>
      </c>
      <c r="F14" s="10">
        <v>27829.53</v>
      </c>
      <c r="G14" s="9">
        <v>0</v>
      </c>
      <c r="H14" s="9">
        <v>35000</v>
      </c>
      <c r="I14" s="9">
        <f t="shared" si="0"/>
        <v>35000</v>
      </c>
    </row>
    <row r="15" spans="1:9" x14ac:dyDescent="0.25">
      <c r="A15" s="7">
        <v>0</v>
      </c>
      <c r="B15" s="8" t="s">
        <v>15</v>
      </c>
      <c r="C15" s="8">
        <v>1511</v>
      </c>
      <c r="D15" s="8" t="s">
        <v>27</v>
      </c>
      <c r="E15" s="9">
        <v>140000</v>
      </c>
      <c r="F15" s="10">
        <v>121625.08</v>
      </c>
      <c r="G15" s="9">
        <v>0</v>
      </c>
      <c r="H15" s="9">
        <v>150000</v>
      </c>
      <c r="I15" s="9">
        <f t="shared" si="0"/>
        <v>150000</v>
      </c>
    </row>
    <row r="16" spans="1:9" x14ac:dyDescent="0.25">
      <c r="A16" s="7">
        <v>0</v>
      </c>
      <c r="B16" s="8" t="s">
        <v>2</v>
      </c>
      <c r="C16" s="8">
        <v>4111</v>
      </c>
      <c r="D16" s="8" t="s">
        <v>28</v>
      </c>
      <c r="E16" s="9">
        <v>10000</v>
      </c>
      <c r="F16" s="10">
        <v>96094.11</v>
      </c>
      <c r="G16" s="9">
        <v>0</v>
      </c>
      <c r="H16" s="9">
        <v>100000</v>
      </c>
      <c r="I16" s="9">
        <f t="shared" si="0"/>
        <v>100000</v>
      </c>
    </row>
    <row r="17" spans="1:11" x14ac:dyDescent="0.25">
      <c r="A17" s="7">
        <v>0</v>
      </c>
      <c r="B17" s="8" t="s">
        <v>15</v>
      </c>
      <c r="C17" s="8">
        <v>4112</v>
      </c>
      <c r="D17" s="8" t="s">
        <v>29</v>
      </c>
      <c r="E17" s="9">
        <v>85000</v>
      </c>
      <c r="F17" s="10">
        <v>80250</v>
      </c>
      <c r="G17" s="9">
        <v>0</v>
      </c>
      <c r="H17" s="9">
        <v>100000</v>
      </c>
      <c r="I17" s="9">
        <f t="shared" si="0"/>
        <v>100000</v>
      </c>
    </row>
    <row r="18" spans="1:11" x14ac:dyDescent="0.25">
      <c r="A18" s="7">
        <v>0</v>
      </c>
      <c r="B18" s="8" t="s">
        <v>2</v>
      </c>
      <c r="C18" s="8">
        <v>4116</v>
      </c>
      <c r="D18" s="8" t="s">
        <v>85</v>
      </c>
      <c r="E18" s="9">
        <v>200000</v>
      </c>
      <c r="F18" s="10">
        <v>249371</v>
      </c>
      <c r="G18" s="9">
        <v>0</v>
      </c>
      <c r="H18" s="9">
        <v>200000</v>
      </c>
      <c r="I18" s="9">
        <f>G18+H18</f>
        <v>200000</v>
      </c>
      <c r="K18" s="19"/>
    </row>
    <row r="19" spans="1:11" x14ac:dyDescent="0.25">
      <c r="A19" s="7">
        <v>0</v>
      </c>
      <c r="B19" s="8" t="s">
        <v>2</v>
      </c>
      <c r="C19" s="8">
        <v>4213</v>
      </c>
      <c r="D19" s="8" t="s">
        <v>87</v>
      </c>
      <c r="E19" s="9">
        <v>2810052</v>
      </c>
      <c r="F19" s="10">
        <v>0</v>
      </c>
      <c r="G19" s="9">
        <v>28658813</v>
      </c>
      <c r="H19" s="9"/>
      <c r="I19" s="9">
        <f>G19+H19</f>
        <v>28658813</v>
      </c>
    </row>
    <row r="20" spans="1:11" x14ac:dyDescent="0.25">
      <c r="A20" s="7">
        <v>0</v>
      </c>
      <c r="B20" s="8"/>
      <c r="C20" s="8">
        <v>4222</v>
      </c>
      <c r="D20" s="8" t="s">
        <v>86</v>
      </c>
      <c r="E20" s="9">
        <v>0</v>
      </c>
      <c r="F20" s="10">
        <v>331000</v>
      </c>
      <c r="G20" s="9">
        <v>765290</v>
      </c>
      <c r="H20" s="9">
        <v>0</v>
      </c>
      <c r="I20" s="9">
        <f>G20+H20</f>
        <v>765290</v>
      </c>
      <c r="K20" s="19"/>
    </row>
    <row r="21" spans="1:11" x14ac:dyDescent="0.25">
      <c r="A21" s="7">
        <v>1012</v>
      </c>
      <c r="B21" s="8" t="s">
        <v>2</v>
      </c>
      <c r="C21" s="8">
        <v>2131</v>
      </c>
      <c r="D21" s="8" t="s">
        <v>30</v>
      </c>
      <c r="E21" s="9">
        <v>0</v>
      </c>
      <c r="F21" s="10">
        <v>0</v>
      </c>
      <c r="G21" s="9">
        <v>0</v>
      </c>
      <c r="H21" s="9">
        <v>0</v>
      </c>
      <c r="I21" s="9">
        <f t="shared" si="0"/>
        <v>0</v>
      </c>
    </row>
    <row r="22" spans="1:11" x14ac:dyDescent="0.25">
      <c r="A22" s="7">
        <v>2212</v>
      </c>
      <c r="B22" s="8" t="s">
        <v>31</v>
      </c>
      <c r="C22" s="8">
        <v>2111</v>
      </c>
      <c r="D22" s="8" t="s">
        <v>32</v>
      </c>
      <c r="E22" s="9">
        <v>15000</v>
      </c>
      <c r="F22" s="10">
        <v>44375</v>
      </c>
      <c r="G22" s="9">
        <v>0</v>
      </c>
      <c r="H22" s="9">
        <v>40000</v>
      </c>
      <c r="I22" s="9">
        <f t="shared" si="0"/>
        <v>40000</v>
      </c>
    </row>
    <row r="23" spans="1:11" x14ac:dyDescent="0.25">
      <c r="A23" s="7">
        <v>3314</v>
      </c>
      <c r="B23" s="8" t="s">
        <v>33</v>
      </c>
      <c r="C23" s="8">
        <v>2119</v>
      </c>
      <c r="D23" s="8" t="s">
        <v>32</v>
      </c>
      <c r="E23" s="9">
        <v>1000</v>
      </c>
      <c r="F23" s="10">
        <v>490</v>
      </c>
      <c r="G23" s="9">
        <v>0</v>
      </c>
      <c r="H23" s="9">
        <v>1000</v>
      </c>
      <c r="I23" s="9">
        <f t="shared" si="0"/>
        <v>1000</v>
      </c>
    </row>
    <row r="24" spans="1:11" x14ac:dyDescent="0.25">
      <c r="A24" s="7">
        <v>3399</v>
      </c>
      <c r="B24" s="8" t="s">
        <v>34</v>
      </c>
      <c r="C24" s="8">
        <v>2111</v>
      </c>
      <c r="D24" s="8" t="s">
        <v>32</v>
      </c>
      <c r="E24" s="9">
        <v>5000</v>
      </c>
      <c r="F24" s="10">
        <v>1161</v>
      </c>
      <c r="G24" s="9">
        <v>0</v>
      </c>
      <c r="H24" s="9">
        <v>5000</v>
      </c>
      <c r="I24" s="9">
        <f t="shared" si="0"/>
        <v>5000</v>
      </c>
    </row>
    <row r="25" spans="1:11" x14ac:dyDescent="0.25">
      <c r="A25" s="7">
        <v>3639</v>
      </c>
      <c r="B25" s="8" t="s">
        <v>3</v>
      </c>
      <c r="C25" s="8">
        <v>2131</v>
      </c>
      <c r="D25" s="8" t="s">
        <v>35</v>
      </c>
      <c r="E25" s="9">
        <v>15000</v>
      </c>
      <c r="F25" s="10">
        <v>33133</v>
      </c>
      <c r="G25" s="9">
        <v>0</v>
      </c>
      <c r="H25" s="9">
        <v>15000</v>
      </c>
      <c r="I25" s="9">
        <f t="shared" si="0"/>
        <v>15000</v>
      </c>
    </row>
    <row r="26" spans="1:11" x14ac:dyDescent="0.25">
      <c r="A26" s="7">
        <v>3722</v>
      </c>
      <c r="B26" s="8" t="s">
        <v>36</v>
      </c>
      <c r="C26" s="8">
        <v>2111</v>
      </c>
      <c r="D26" s="8" t="s">
        <v>32</v>
      </c>
      <c r="E26" s="9">
        <v>10000</v>
      </c>
      <c r="F26" s="10">
        <v>0</v>
      </c>
      <c r="G26" s="9">
        <v>0</v>
      </c>
      <c r="H26" s="9">
        <v>10000</v>
      </c>
      <c r="I26" s="9">
        <f t="shared" si="0"/>
        <v>10000</v>
      </c>
    </row>
    <row r="27" spans="1:11" x14ac:dyDescent="0.25">
      <c r="A27" s="7">
        <v>3725</v>
      </c>
      <c r="B27" s="8" t="s">
        <v>37</v>
      </c>
      <c r="C27" s="8">
        <v>2324</v>
      </c>
      <c r="D27" s="8" t="s">
        <v>38</v>
      </c>
      <c r="E27" s="9">
        <v>35000</v>
      </c>
      <c r="F27" s="10">
        <v>46569.5</v>
      </c>
      <c r="G27" s="9">
        <v>0</v>
      </c>
      <c r="H27" s="9">
        <v>60000</v>
      </c>
      <c r="I27" s="9">
        <f t="shared" si="0"/>
        <v>60000</v>
      </c>
    </row>
    <row r="28" spans="1:11" x14ac:dyDescent="0.25">
      <c r="A28" s="7">
        <v>5512</v>
      </c>
      <c r="B28" s="8" t="s">
        <v>39</v>
      </c>
      <c r="C28" s="8">
        <v>3113</v>
      </c>
      <c r="D28" s="8" t="s">
        <v>39</v>
      </c>
      <c r="E28" s="9">
        <v>0</v>
      </c>
      <c r="F28" s="10">
        <v>0</v>
      </c>
      <c r="G28" s="9">
        <v>0</v>
      </c>
      <c r="H28" s="9">
        <v>0</v>
      </c>
      <c r="I28" s="9">
        <f t="shared" si="0"/>
        <v>0</v>
      </c>
    </row>
    <row r="29" spans="1:11" x14ac:dyDescent="0.25">
      <c r="A29" s="7">
        <v>6171</v>
      </c>
      <c r="B29" s="8" t="s">
        <v>4</v>
      </c>
      <c r="C29" s="8">
        <v>2321</v>
      </c>
      <c r="D29" s="8" t="s">
        <v>84</v>
      </c>
      <c r="E29" s="9">
        <v>0</v>
      </c>
      <c r="F29" s="10">
        <v>0</v>
      </c>
      <c r="G29" s="9">
        <v>0</v>
      </c>
      <c r="H29" s="9">
        <v>0</v>
      </c>
      <c r="I29" s="9">
        <f t="shared" si="0"/>
        <v>0</v>
      </c>
    </row>
    <row r="30" spans="1:11" x14ac:dyDescent="0.25">
      <c r="A30" s="7">
        <v>6310</v>
      </c>
      <c r="B30" s="8" t="s">
        <v>40</v>
      </c>
      <c r="C30" s="8">
        <v>2141</v>
      </c>
      <c r="D30" s="8" t="s">
        <v>41</v>
      </c>
      <c r="E30" s="9">
        <v>2000</v>
      </c>
      <c r="F30" s="10">
        <v>1039.17</v>
      </c>
      <c r="G30" s="9">
        <v>0</v>
      </c>
      <c r="H30" s="9">
        <v>2000</v>
      </c>
      <c r="I30" s="9">
        <f t="shared" si="0"/>
        <v>2000</v>
      </c>
    </row>
    <row r="31" spans="1:11" x14ac:dyDescent="0.25">
      <c r="A31" s="7">
        <v>6399</v>
      </c>
      <c r="B31" s="8" t="s">
        <v>2</v>
      </c>
      <c r="C31" s="8">
        <v>2222</v>
      </c>
      <c r="D31" s="8" t="s">
        <v>42</v>
      </c>
      <c r="E31" s="9">
        <f>I31</f>
        <v>0</v>
      </c>
      <c r="F31" s="10">
        <v>0</v>
      </c>
      <c r="G31" s="9">
        <v>0</v>
      </c>
      <c r="H31" s="9">
        <v>0</v>
      </c>
      <c r="I31" s="9">
        <f t="shared" si="0"/>
        <v>0</v>
      </c>
    </row>
    <row r="32" spans="1:11" x14ac:dyDescent="0.25">
      <c r="A32" s="5" t="s">
        <v>43</v>
      </c>
      <c r="B32" s="11" t="s">
        <v>5</v>
      </c>
      <c r="C32" s="11" t="s">
        <v>2</v>
      </c>
      <c r="D32" s="11" t="s">
        <v>5</v>
      </c>
      <c r="E32" s="12">
        <f>SUM(E3:E31)</f>
        <v>7151052</v>
      </c>
      <c r="F32" s="12">
        <f>SUM(F3:F31)</f>
        <v>4986182.8299999991</v>
      </c>
      <c r="G32" s="12">
        <f>SUM(G3:G31)</f>
        <v>29424103</v>
      </c>
      <c r="H32" s="12">
        <f>SUM(H3:H31)</f>
        <v>5616000</v>
      </c>
      <c r="I32" s="12">
        <f>SUM(I3:I31)</f>
        <v>35040103</v>
      </c>
    </row>
    <row r="33" spans="1:9" x14ac:dyDescent="0.25">
      <c r="B33" t="s">
        <v>2</v>
      </c>
    </row>
    <row r="34" spans="1:9" x14ac:dyDescent="0.25">
      <c r="A34" s="2" t="s">
        <v>2</v>
      </c>
      <c r="B34" s="3" t="s">
        <v>6</v>
      </c>
      <c r="C34" s="3" t="s">
        <v>2</v>
      </c>
      <c r="D34" s="3" t="s">
        <v>7</v>
      </c>
      <c r="E34" s="3" t="s">
        <v>2</v>
      </c>
      <c r="F34" s="3" t="s">
        <v>2</v>
      </c>
      <c r="G34" s="3" t="s">
        <v>2</v>
      </c>
      <c r="H34" s="3" t="s">
        <v>2</v>
      </c>
      <c r="I34" s="4">
        <f>SUM(I3:I15)</f>
        <v>5083000</v>
      </c>
    </row>
    <row r="35" spans="1:9" x14ac:dyDescent="0.25">
      <c r="A35" s="2" t="s">
        <v>2</v>
      </c>
      <c r="B35" s="3" t="s">
        <v>2</v>
      </c>
      <c r="C35" s="3" t="s">
        <v>2</v>
      </c>
      <c r="D35" s="3" t="s">
        <v>8</v>
      </c>
      <c r="E35" s="3" t="s">
        <v>2</v>
      </c>
      <c r="F35" s="3" t="s">
        <v>2</v>
      </c>
      <c r="G35" s="3" t="s">
        <v>2</v>
      </c>
      <c r="H35" s="3" t="s">
        <v>2</v>
      </c>
      <c r="I35" s="4">
        <f>I16+I17+I20+I18+I19</f>
        <v>29824103</v>
      </c>
    </row>
    <row r="36" spans="1:9" x14ac:dyDescent="0.25">
      <c r="A36" s="2" t="s">
        <v>2</v>
      </c>
      <c r="B36" s="3" t="s">
        <v>2</v>
      </c>
      <c r="C36" s="3" t="s">
        <v>2</v>
      </c>
      <c r="D36" s="3" t="s">
        <v>9</v>
      </c>
      <c r="E36" s="3" t="s">
        <v>2</v>
      </c>
      <c r="F36" s="3" t="s">
        <v>2</v>
      </c>
      <c r="G36" s="3" t="s">
        <v>2</v>
      </c>
      <c r="H36" s="3" t="s">
        <v>2</v>
      </c>
      <c r="I36" s="4">
        <f>I21+I22+I23+I24+I25+I26+I27+I29+I30+I31</f>
        <v>133000</v>
      </c>
    </row>
    <row r="37" spans="1:9" x14ac:dyDescent="0.25">
      <c r="A37" s="2" t="s">
        <v>2</v>
      </c>
      <c r="B37" s="3" t="s">
        <v>2</v>
      </c>
      <c r="C37" s="3" t="s">
        <v>2</v>
      </c>
      <c r="D37" s="3" t="s">
        <v>10</v>
      </c>
      <c r="E37" s="3" t="s">
        <v>2</v>
      </c>
      <c r="F37" s="3" t="s">
        <v>2</v>
      </c>
      <c r="G37" s="3" t="s">
        <v>2</v>
      </c>
      <c r="H37" s="3" t="s">
        <v>2</v>
      </c>
      <c r="I37" s="4">
        <f>I28</f>
        <v>0</v>
      </c>
    </row>
    <row r="39" spans="1:9" x14ac:dyDescent="0.25">
      <c r="A39" s="20" t="s">
        <v>75</v>
      </c>
      <c r="B39" s="20"/>
      <c r="C39" s="20"/>
      <c r="D39" s="20"/>
      <c r="E39" s="20"/>
      <c r="F39" s="20"/>
      <c r="G39" s="20"/>
      <c r="H39" s="20"/>
      <c r="I39" s="20"/>
    </row>
    <row r="40" spans="1:9" ht="60" x14ac:dyDescent="0.25">
      <c r="A40" s="5" t="s">
        <v>0</v>
      </c>
      <c r="B40" s="5" t="s">
        <v>12</v>
      </c>
      <c r="C40" s="5" t="s">
        <v>13</v>
      </c>
      <c r="D40" s="5" t="s">
        <v>14</v>
      </c>
      <c r="E40" s="6" t="s">
        <v>79</v>
      </c>
      <c r="F40" s="6" t="s">
        <v>80</v>
      </c>
      <c r="G40" s="6" t="s">
        <v>81</v>
      </c>
      <c r="H40" s="6" t="s">
        <v>82</v>
      </c>
      <c r="I40" s="6" t="s">
        <v>88</v>
      </c>
    </row>
    <row r="41" spans="1:9" x14ac:dyDescent="0.25">
      <c r="A41" s="7">
        <v>2212</v>
      </c>
      <c r="B41" s="8" t="s">
        <v>44</v>
      </c>
      <c r="C41" s="8"/>
      <c r="D41" s="8"/>
      <c r="E41" s="9">
        <v>50000</v>
      </c>
      <c r="F41" s="10">
        <v>726</v>
      </c>
      <c r="G41" s="9">
        <v>0</v>
      </c>
      <c r="H41" s="9">
        <v>10000</v>
      </c>
      <c r="I41" s="9">
        <f>G41+H41</f>
        <v>10000</v>
      </c>
    </row>
    <row r="42" spans="1:9" x14ac:dyDescent="0.25">
      <c r="A42" s="7">
        <v>2292</v>
      </c>
      <c r="B42" s="8" t="s">
        <v>45</v>
      </c>
      <c r="C42" s="8"/>
      <c r="D42" s="8"/>
      <c r="E42" s="9">
        <v>6000</v>
      </c>
      <c r="F42" s="10">
        <v>0</v>
      </c>
      <c r="G42" s="9">
        <v>0</v>
      </c>
      <c r="H42" s="9">
        <v>5000</v>
      </c>
      <c r="I42" s="9">
        <f t="shared" ref="I42:I73" si="1">G42+H42</f>
        <v>5000</v>
      </c>
    </row>
    <row r="43" spans="1:9" x14ac:dyDescent="0.25">
      <c r="A43" s="7">
        <v>2310</v>
      </c>
      <c r="B43" s="8" t="s">
        <v>46</v>
      </c>
      <c r="C43" s="8"/>
      <c r="D43" s="8"/>
      <c r="E43" s="9">
        <v>1196733</v>
      </c>
      <c r="F43" s="10">
        <v>472670.77</v>
      </c>
      <c r="G43" s="9">
        <v>18091042</v>
      </c>
      <c r="H43" s="9">
        <v>0</v>
      </c>
      <c r="I43" s="9">
        <f t="shared" si="1"/>
        <v>18091042</v>
      </c>
    </row>
    <row r="44" spans="1:9" x14ac:dyDescent="0.25">
      <c r="A44" s="7">
        <v>2321</v>
      </c>
      <c r="B44" s="8" t="s">
        <v>47</v>
      </c>
      <c r="C44" s="8"/>
      <c r="D44" s="8"/>
      <c r="E44" s="9">
        <v>2119319</v>
      </c>
      <c r="F44" s="10">
        <v>1042321.67</v>
      </c>
      <c r="G44" s="9">
        <v>26377458</v>
      </c>
      <c r="H44" s="9">
        <v>0</v>
      </c>
      <c r="I44" s="9">
        <f t="shared" si="1"/>
        <v>26377458</v>
      </c>
    </row>
    <row r="45" spans="1:9" x14ac:dyDescent="0.25">
      <c r="A45" s="7">
        <v>2333</v>
      </c>
      <c r="B45" s="8" t="s">
        <v>48</v>
      </c>
      <c r="C45" s="8"/>
      <c r="D45" s="8"/>
      <c r="E45" s="9">
        <v>5000</v>
      </c>
      <c r="F45" s="10">
        <v>0</v>
      </c>
      <c r="G45" s="9">
        <v>0</v>
      </c>
      <c r="H45" s="9">
        <v>1000</v>
      </c>
      <c r="I45" s="9">
        <f t="shared" si="1"/>
        <v>1000</v>
      </c>
    </row>
    <row r="46" spans="1:9" x14ac:dyDescent="0.25">
      <c r="A46" s="7">
        <v>3111</v>
      </c>
      <c r="B46" s="8" t="s">
        <v>49</v>
      </c>
      <c r="C46" s="8"/>
      <c r="D46" s="8"/>
      <c r="E46" s="9">
        <v>40000</v>
      </c>
      <c r="F46" s="10">
        <v>40000</v>
      </c>
      <c r="G46" s="9">
        <v>0</v>
      </c>
      <c r="H46" s="9">
        <v>20000</v>
      </c>
      <c r="I46" s="9">
        <f t="shared" si="1"/>
        <v>20000</v>
      </c>
    </row>
    <row r="47" spans="1:9" x14ac:dyDescent="0.25">
      <c r="A47" s="7">
        <v>3314</v>
      </c>
      <c r="B47" s="8" t="s">
        <v>50</v>
      </c>
      <c r="C47" s="8"/>
      <c r="D47" s="8"/>
      <c r="E47" s="9">
        <v>10000</v>
      </c>
      <c r="F47" s="10">
        <v>4715</v>
      </c>
      <c r="G47" s="9">
        <v>0</v>
      </c>
      <c r="H47" s="9">
        <v>10000</v>
      </c>
      <c r="I47" s="9">
        <f t="shared" si="1"/>
        <v>10000</v>
      </c>
    </row>
    <row r="48" spans="1:9" x14ac:dyDescent="0.25">
      <c r="A48" s="7">
        <v>3319</v>
      </c>
      <c r="B48" s="8" t="s">
        <v>51</v>
      </c>
      <c r="C48" s="8"/>
      <c r="D48" s="8"/>
      <c r="E48" s="9">
        <v>18000</v>
      </c>
      <c r="F48" s="10">
        <v>2000</v>
      </c>
      <c r="G48" s="9">
        <v>0</v>
      </c>
      <c r="H48" s="9">
        <v>10000</v>
      </c>
      <c r="I48" s="9">
        <f t="shared" si="1"/>
        <v>10000</v>
      </c>
    </row>
    <row r="49" spans="1:10" x14ac:dyDescent="0.25">
      <c r="A49" s="7">
        <v>3399</v>
      </c>
      <c r="B49" s="8" t="s">
        <v>52</v>
      </c>
      <c r="C49" s="8"/>
      <c r="D49" s="8"/>
      <c r="E49" s="9">
        <v>82000</v>
      </c>
      <c r="F49" s="10">
        <v>14562</v>
      </c>
      <c r="G49" s="9">
        <v>0</v>
      </c>
      <c r="H49" s="9">
        <v>40000</v>
      </c>
      <c r="I49" s="9">
        <f t="shared" si="1"/>
        <v>40000</v>
      </c>
    </row>
    <row r="50" spans="1:10" x14ac:dyDescent="0.25">
      <c r="A50" s="7">
        <v>3412</v>
      </c>
      <c r="B50" s="8" t="s">
        <v>53</v>
      </c>
      <c r="C50" s="8"/>
      <c r="D50" s="8"/>
      <c r="E50" s="9">
        <v>10000</v>
      </c>
      <c r="F50" s="10">
        <v>7841.3</v>
      </c>
      <c r="G50" s="9">
        <v>0</v>
      </c>
      <c r="H50" s="9">
        <v>10000</v>
      </c>
      <c r="I50" s="9">
        <f t="shared" si="1"/>
        <v>10000</v>
      </c>
      <c r="J50" s="1"/>
    </row>
    <row r="51" spans="1:10" x14ac:dyDescent="0.25">
      <c r="A51" s="7">
        <v>3421</v>
      </c>
      <c r="B51" s="8" t="s">
        <v>54</v>
      </c>
      <c r="C51" s="8"/>
      <c r="D51" s="8"/>
      <c r="E51" s="9">
        <v>73000</v>
      </c>
      <c r="F51" s="10">
        <v>86025</v>
      </c>
      <c r="G51" s="9">
        <v>250000</v>
      </c>
      <c r="H51" s="9">
        <v>50000</v>
      </c>
      <c r="I51" s="9">
        <f t="shared" si="1"/>
        <v>300000</v>
      </c>
      <c r="J51" s="1"/>
    </row>
    <row r="52" spans="1:10" x14ac:dyDescent="0.25">
      <c r="A52" s="7">
        <v>3613</v>
      </c>
      <c r="B52" s="8" t="s">
        <v>55</v>
      </c>
      <c r="C52" s="8"/>
      <c r="D52" s="8"/>
      <c r="E52" s="9">
        <v>50000</v>
      </c>
      <c r="F52" s="10">
        <v>0</v>
      </c>
      <c r="G52" s="9">
        <v>200000</v>
      </c>
      <c r="H52" s="9">
        <v>0</v>
      </c>
      <c r="I52" s="9">
        <f t="shared" si="1"/>
        <v>200000</v>
      </c>
      <c r="J52" s="1"/>
    </row>
    <row r="53" spans="1:10" x14ac:dyDescent="0.25">
      <c r="A53" s="7">
        <v>3631</v>
      </c>
      <c r="B53" s="8" t="s">
        <v>56</v>
      </c>
      <c r="C53" s="8"/>
      <c r="D53" s="8"/>
      <c r="E53" s="9">
        <v>150000</v>
      </c>
      <c r="F53" s="10">
        <v>127658</v>
      </c>
      <c r="G53" s="9">
        <v>300000</v>
      </c>
      <c r="H53" s="9">
        <v>130000</v>
      </c>
      <c r="I53" s="9">
        <f t="shared" si="1"/>
        <v>430000</v>
      </c>
      <c r="J53" s="1"/>
    </row>
    <row r="54" spans="1:10" x14ac:dyDescent="0.25">
      <c r="A54" s="7">
        <v>3635</v>
      </c>
      <c r="B54" s="8" t="s">
        <v>57</v>
      </c>
      <c r="C54" s="8"/>
      <c r="D54" s="8"/>
      <c r="E54" s="9">
        <v>0</v>
      </c>
      <c r="F54" s="10">
        <v>0</v>
      </c>
      <c r="G54" s="9">
        <v>0</v>
      </c>
      <c r="H54" s="9">
        <v>0</v>
      </c>
      <c r="I54" s="9">
        <f t="shared" si="1"/>
        <v>0</v>
      </c>
      <c r="J54" s="1"/>
    </row>
    <row r="55" spans="1:10" x14ac:dyDescent="0.25">
      <c r="A55" s="7">
        <v>3639</v>
      </c>
      <c r="B55" s="8" t="s">
        <v>58</v>
      </c>
      <c r="C55" s="8"/>
      <c r="D55" s="8"/>
      <c r="E55" s="9">
        <v>500000</v>
      </c>
      <c r="F55" s="10">
        <v>672757</v>
      </c>
      <c r="G55" s="9">
        <v>0</v>
      </c>
      <c r="H55" s="9">
        <v>700000</v>
      </c>
      <c r="I55" s="9">
        <f t="shared" si="1"/>
        <v>700000</v>
      </c>
      <c r="J55" s="1"/>
    </row>
    <row r="56" spans="1:10" x14ac:dyDescent="0.25">
      <c r="A56" s="7">
        <v>3721</v>
      </c>
      <c r="B56" s="8" t="s">
        <v>59</v>
      </c>
      <c r="C56" s="8"/>
      <c r="D56" s="8"/>
      <c r="E56" s="9">
        <v>5000</v>
      </c>
      <c r="F56" s="10">
        <v>3115.75</v>
      </c>
      <c r="G56" s="9">
        <v>0</v>
      </c>
      <c r="H56" s="9">
        <v>5000</v>
      </c>
      <c r="I56" s="9">
        <f t="shared" si="1"/>
        <v>5000</v>
      </c>
      <c r="J56" s="1"/>
    </row>
    <row r="57" spans="1:10" x14ac:dyDescent="0.25">
      <c r="A57" s="7">
        <v>3722</v>
      </c>
      <c r="B57" s="8" t="s">
        <v>60</v>
      </c>
      <c r="C57" s="8"/>
      <c r="D57" s="8"/>
      <c r="E57" s="9">
        <v>200000</v>
      </c>
      <c r="F57" s="10">
        <v>238672.82</v>
      </c>
      <c r="G57" s="9">
        <v>0</v>
      </c>
      <c r="H57" s="9">
        <v>355000</v>
      </c>
      <c r="I57" s="9">
        <f t="shared" si="1"/>
        <v>355000</v>
      </c>
      <c r="J57" s="1"/>
    </row>
    <row r="58" spans="1:10" x14ac:dyDescent="0.25">
      <c r="A58" s="7">
        <v>3725</v>
      </c>
      <c r="B58" s="8" t="s">
        <v>61</v>
      </c>
      <c r="C58" s="8"/>
      <c r="D58" s="8"/>
      <c r="E58" s="9">
        <v>70000</v>
      </c>
      <c r="F58" s="10">
        <v>48547.1</v>
      </c>
      <c r="G58" s="9">
        <v>0</v>
      </c>
      <c r="H58" s="9">
        <v>50000</v>
      </c>
      <c r="I58" s="9">
        <f t="shared" si="1"/>
        <v>50000</v>
      </c>
      <c r="J58" s="1"/>
    </row>
    <row r="59" spans="1:10" x14ac:dyDescent="0.25">
      <c r="A59" s="7">
        <v>3745</v>
      </c>
      <c r="B59" s="8" t="s">
        <v>62</v>
      </c>
      <c r="C59" s="8"/>
      <c r="D59" s="8"/>
      <c r="E59" s="9">
        <v>270000</v>
      </c>
      <c r="F59" s="10">
        <v>223598.1</v>
      </c>
      <c r="G59" s="9">
        <v>20000</v>
      </c>
      <c r="H59" s="9">
        <v>230000</v>
      </c>
      <c r="I59" s="9">
        <f t="shared" si="1"/>
        <v>250000</v>
      </c>
      <c r="J59" s="1"/>
    </row>
    <row r="60" spans="1:10" x14ac:dyDescent="0.25">
      <c r="A60" s="7">
        <v>4339</v>
      </c>
      <c r="B60" s="8" t="s">
        <v>63</v>
      </c>
      <c r="C60" s="8"/>
      <c r="D60" s="8"/>
      <c r="E60" s="9">
        <v>5000</v>
      </c>
      <c r="F60" s="10">
        <v>6000</v>
      </c>
      <c r="G60" s="9">
        <v>0</v>
      </c>
      <c r="H60" s="9">
        <v>6000</v>
      </c>
      <c r="I60" s="9">
        <f t="shared" si="1"/>
        <v>6000</v>
      </c>
      <c r="J60" s="1"/>
    </row>
    <row r="61" spans="1:10" x14ac:dyDescent="0.25">
      <c r="A61" s="7">
        <v>4349</v>
      </c>
      <c r="B61" s="8" t="s">
        <v>64</v>
      </c>
      <c r="C61" s="8"/>
      <c r="D61" s="8"/>
      <c r="E61" s="9">
        <v>20000</v>
      </c>
      <c r="F61" s="10">
        <v>2000</v>
      </c>
      <c r="G61" s="9">
        <v>0</v>
      </c>
      <c r="H61" s="9">
        <v>20000</v>
      </c>
      <c r="I61" s="9">
        <f t="shared" si="1"/>
        <v>20000</v>
      </c>
      <c r="J61" s="1"/>
    </row>
    <row r="62" spans="1:10" x14ac:dyDescent="0.25">
      <c r="A62" s="7">
        <v>5212</v>
      </c>
      <c r="B62" s="8" t="s">
        <v>65</v>
      </c>
      <c r="C62" s="8"/>
      <c r="D62" s="8"/>
      <c r="E62" s="9">
        <v>2000</v>
      </c>
      <c r="F62" s="10">
        <v>2594</v>
      </c>
      <c r="G62" s="9">
        <v>0</v>
      </c>
      <c r="H62" s="9">
        <v>2000</v>
      </c>
      <c r="I62" s="9">
        <f t="shared" si="1"/>
        <v>2000</v>
      </c>
      <c r="J62" s="1"/>
    </row>
    <row r="63" spans="1:10" x14ac:dyDescent="0.25">
      <c r="A63" s="7">
        <v>5213</v>
      </c>
      <c r="B63" s="8" t="s">
        <v>76</v>
      </c>
      <c r="C63" s="8"/>
      <c r="D63" s="8"/>
      <c r="E63" s="9">
        <v>10000</v>
      </c>
      <c r="F63" s="10">
        <v>13140</v>
      </c>
      <c r="G63" s="9">
        <v>0</v>
      </c>
      <c r="H63" s="9">
        <v>5000</v>
      </c>
      <c r="I63" s="9">
        <f t="shared" si="1"/>
        <v>5000</v>
      </c>
      <c r="J63" s="1"/>
    </row>
    <row r="64" spans="1:10" x14ac:dyDescent="0.25">
      <c r="A64" s="7">
        <v>5512</v>
      </c>
      <c r="B64" s="8" t="s">
        <v>66</v>
      </c>
      <c r="C64" s="8"/>
      <c r="D64" s="8"/>
      <c r="E64" s="9">
        <v>30000</v>
      </c>
      <c r="F64" s="10">
        <v>19094.46</v>
      </c>
      <c r="G64" s="9">
        <v>0</v>
      </c>
      <c r="H64" s="9">
        <v>20000</v>
      </c>
      <c r="I64" s="9">
        <f t="shared" si="1"/>
        <v>20000</v>
      </c>
      <c r="J64" s="1"/>
    </row>
    <row r="65" spans="1:10" x14ac:dyDescent="0.25">
      <c r="A65" s="7">
        <v>6112</v>
      </c>
      <c r="B65" s="8" t="s">
        <v>67</v>
      </c>
      <c r="C65" s="8"/>
      <c r="D65" s="8"/>
      <c r="E65" s="9">
        <v>1400000</v>
      </c>
      <c r="F65" s="10">
        <v>957237</v>
      </c>
      <c r="G65" s="9">
        <v>0</v>
      </c>
      <c r="H65" s="9">
        <v>1100000</v>
      </c>
      <c r="I65" s="9">
        <f t="shared" si="1"/>
        <v>1100000</v>
      </c>
      <c r="J65" s="1"/>
    </row>
    <row r="66" spans="1:10" x14ac:dyDescent="0.25">
      <c r="A66" s="7">
        <v>6111</v>
      </c>
      <c r="B66" s="8" t="s">
        <v>77</v>
      </c>
      <c r="C66" s="8"/>
      <c r="D66" s="8"/>
      <c r="E66" s="9">
        <v>20000</v>
      </c>
      <c r="F66" s="10">
        <v>3993</v>
      </c>
      <c r="G66" s="9">
        <v>0</v>
      </c>
      <c r="H66" s="9">
        <v>0</v>
      </c>
      <c r="I66" s="9">
        <f t="shared" si="1"/>
        <v>0</v>
      </c>
    </row>
    <row r="67" spans="1:10" x14ac:dyDescent="0.25">
      <c r="A67" s="7">
        <v>6115</v>
      </c>
      <c r="B67" s="8" t="s">
        <v>78</v>
      </c>
      <c r="C67" s="8"/>
      <c r="D67" s="8"/>
      <c r="E67" s="9">
        <v>0</v>
      </c>
      <c r="F67" s="10">
        <v>0</v>
      </c>
      <c r="G67" s="9">
        <v>0</v>
      </c>
      <c r="H67" s="9">
        <v>20000</v>
      </c>
      <c r="I67" s="9">
        <f t="shared" si="1"/>
        <v>20000</v>
      </c>
    </row>
    <row r="68" spans="1:10" x14ac:dyDescent="0.25">
      <c r="A68" s="7">
        <v>6171</v>
      </c>
      <c r="B68" s="8" t="s">
        <v>68</v>
      </c>
      <c r="C68" s="8"/>
      <c r="D68" s="8"/>
      <c r="E68" s="9">
        <v>755000</v>
      </c>
      <c r="F68" s="10">
        <v>788670.74</v>
      </c>
      <c r="G68" s="9">
        <v>0</v>
      </c>
      <c r="H68" s="9">
        <v>800000</v>
      </c>
      <c r="I68" s="9">
        <f t="shared" si="1"/>
        <v>800000</v>
      </c>
      <c r="J68" s="1"/>
    </row>
    <row r="69" spans="1:10" x14ac:dyDescent="0.25">
      <c r="A69" s="7">
        <v>6310</v>
      </c>
      <c r="B69" s="8" t="s">
        <v>69</v>
      </c>
      <c r="C69" s="8"/>
      <c r="D69" s="8"/>
      <c r="E69" s="9">
        <v>8000</v>
      </c>
      <c r="F69" s="10">
        <v>6356.8</v>
      </c>
      <c r="G69" s="9">
        <v>0</v>
      </c>
      <c r="H69" s="9">
        <v>8000</v>
      </c>
      <c r="I69" s="9">
        <f t="shared" si="1"/>
        <v>8000</v>
      </c>
      <c r="J69" s="1"/>
    </row>
    <row r="70" spans="1:10" x14ac:dyDescent="0.25">
      <c r="A70" s="7">
        <v>6320</v>
      </c>
      <c r="B70" s="8" t="s">
        <v>70</v>
      </c>
      <c r="C70" s="8"/>
      <c r="D70" s="8"/>
      <c r="E70" s="9">
        <v>13000</v>
      </c>
      <c r="F70" s="10">
        <v>21422.6</v>
      </c>
      <c r="G70" s="9">
        <v>0</v>
      </c>
      <c r="H70" s="9">
        <v>25000</v>
      </c>
      <c r="I70" s="9">
        <f t="shared" si="1"/>
        <v>25000</v>
      </c>
      <c r="J70" s="1"/>
    </row>
    <row r="71" spans="1:10" x14ac:dyDescent="0.25">
      <c r="A71" s="7">
        <v>6330</v>
      </c>
      <c r="B71" s="8" t="s">
        <v>71</v>
      </c>
      <c r="C71" s="8"/>
      <c r="D71" s="8"/>
      <c r="E71" s="9">
        <v>0</v>
      </c>
      <c r="F71" s="10">
        <v>107388.57</v>
      </c>
      <c r="G71" s="9">
        <v>0</v>
      </c>
      <c r="H71" s="9">
        <v>0</v>
      </c>
      <c r="I71" s="9">
        <f t="shared" si="1"/>
        <v>0</v>
      </c>
      <c r="J71" s="1"/>
    </row>
    <row r="72" spans="1:10" x14ac:dyDescent="0.25">
      <c r="A72" s="7">
        <v>6399</v>
      </c>
      <c r="B72" s="8" t="s">
        <v>72</v>
      </c>
      <c r="C72" s="8"/>
      <c r="D72" s="8"/>
      <c r="E72" s="9">
        <v>5000</v>
      </c>
      <c r="F72" s="10">
        <v>-135150</v>
      </c>
      <c r="G72" s="9">
        <v>0</v>
      </c>
      <c r="H72" s="9">
        <v>5000</v>
      </c>
      <c r="I72" s="9">
        <f t="shared" si="1"/>
        <v>5000</v>
      </c>
      <c r="J72" s="1"/>
    </row>
    <row r="73" spans="1:10" x14ac:dyDescent="0.25">
      <c r="A73" s="7">
        <v>6409</v>
      </c>
      <c r="B73" s="8" t="s">
        <v>73</v>
      </c>
      <c r="C73" s="8"/>
      <c r="D73" s="8"/>
      <c r="E73" s="9">
        <v>28000</v>
      </c>
      <c r="F73" s="10">
        <v>20000</v>
      </c>
      <c r="G73" s="9">
        <v>0</v>
      </c>
      <c r="H73" s="9">
        <v>20000</v>
      </c>
      <c r="I73" s="9">
        <f t="shared" si="1"/>
        <v>20000</v>
      </c>
      <c r="J73" s="1"/>
    </row>
    <row r="74" spans="1:10" x14ac:dyDescent="0.25">
      <c r="A74" s="5" t="s">
        <v>43</v>
      </c>
      <c r="B74" s="11"/>
      <c r="C74" s="11" t="s">
        <v>15</v>
      </c>
      <c r="D74" s="11"/>
      <c r="E74" s="12">
        <f>SUM(E41:E73)</f>
        <v>7151052</v>
      </c>
      <c r="F74" s="13">
        <f>SUM(F41:F73)</f>
        <v>4797957.68</v>
      </c>
      <c r="G74" s="12">
        <f>SUM(G41:G73)</f>
        <v>45238500</v>
      </c>
      <c r="H74" s="12">
        <f>SUM(H41:H73)</f>
        <v>3657000</v>
      </c>
      <c r="I74" s="12">
        <f>SUM(I41:I73)</f>
        <v>48895500</v>
      </c>
      <c r="J74" s="1"/>
    </row>
    <row r="75" spans="1:10" x14ac:dyDescent="0.25">
      <c r="A75" s="14"/>
      <c r="B75" s="15"/>
      <c r="C75" s="15"/>
      <c r="D75" s="15"/>
      <c r="E75" s="16"/>
      <c r="F75" s="17"/>
      <c r="G75" s="16"/>
      <c r="H75" s="16"/>
      <c r="I75" s="16"/>
      <c r="J75" s="1"/>
    </row>
    <row r="76" spans="1:10" x14ac:dyDescent="0.25">
      <c r="A76" s="2" t="s">
        <v>2</v>
      </c>
      <c r="D76" s="18" t="s">
        <v>74</v>
      </c>
      <c r="E76" s="3"/>
      <c r="F76" s="3"/>
      <c r="G76" s="3" t="s">
        <v>2</v>
      </c>
      <c r="H76" s="3"/>
      <c r="I76" s="4">
        <f>I32-I74</f>
        <v>-13855397</v>
      </c>
      <c r="J76" s="1"/>
    </row>
    <row r="77" spans="1:10" x14ac:dyDescent="0.25">
      <c r="A77" s="2" t="s">
        <v>2</v>
      </c>
      <c r="D77" s="3"/>
      <c r="E77" s="3"/>
      <c r="F77" s="3"/>
      <c r="G77" s="3"/>
      <c r="H77" s="3"/>
      <c r="I77" s="4"/>
      <c r="J77" s="1"/>
    </row>
  </sheetData>
  <mergeCells count="2">
    <mergeCell ref="A39:I39"/>
    <mergeCell ref="A1:I1"/>
  </mergeCells>
  <pageMargins left="0.70866141732283472" right="0.70866141732283472" top="0.78740157480314965" bottom="0.78740157480314965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Šimonek</dc:creator>
  <cp:lastModifiedBy>ou</cp:lastModifiedBy>
  <cp:lastPrinted>2020-11-20T08:33:48Z</cp:lastPrinted>
  <dcterms:created xsi:type="dcterms:W3CDTF">2020-11-18T18:42:32Z</dcterms:created>
  <dcterms:modified xsi:type="dcterms:W3CDTF">2022-01-05T17:49:48Z</dcterms:modified>
</cp:coreProperties>
</file>